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výsledky VP" sheetId="1" r:id="rId1"/>
    <sheet name="graf 1" sheetId="2" r:id="rId2"/>
    <sheet name="graf 2" sheetId="3" r:id="rId3"/>
    <sheet name="graf 3" sheetId="4" r:id="rId4"/>
    <sheet name="pořadí" sheetId="5" r:id="rId5"/>
  </sheets>
  <definedNames>
    <definedName name="_xlnm._FilterDatabase">#N/A</definedName>
    <definedName name="Tabulka2">'výsledky VP'!$A$10:$H$19</definedName>
    <definedName name="Tabulka24">'pořadí'!$A$4:$I$13</definedName>
  </definedNames>
  <calcPr fullCalcOnLoad="1"/>
</workbook>
</file>

<file path=xl/sharedStrings.xml><?xml version="1.0" encoding="utf-8"?>
<sst xmlns="http://schemas.openxmlformats.org/spreadsheetml/2006/main" count="80" uniqueCount="35">
  <si>
    <t>okrsek 1</t>
  </si>
  <si>
    <t>okrsek 2</t>
  </si>
  <si>
    <t>Velké Pavlovice</t>
  </si>
  <si>
    <t>počet zapsaných voličů</t>
  </si>
  <si>
    <t>počet vydaných obálek</t>
  </si>
  <si>
    <t>počet odevzdaných obálek</t>
  </si>
  <si>
    <t>počet platných hlasů</t>
  </si>
  <si>
    <t>volební účast</t>
  </si>
  <si>
    <t>číslo kandidáta</t>
  </si>
  <si>
    <t>Kandidát</t>
  </si>
  <si>
    <t>navrhující strana</t>
  </si>
  <si>
    <t>politická příslušnost</t>
  </si>
  <si>
    <t>%</t>
  </si>
  <si>
    <t>MUDr. Zuzana Roithová, MBA</t>
  </si>
  <si>
    <t>občan</t>
  </si>
  <si>
    <t>KDU-ČSL</t>
  </si>
  <si>
    <t>Ing. Jan Fischer, CSc.</t>
  </si>
  <si>
    <t>BEZPP</t>
  </si>
  <si>
    <t>Ing. Jana Bobošíková</t>
  </si>
  <si>
    <t>SBB</t>
  </si>
  <si>
    <t>Taťana Fischerová</t>
  </si>
  <si>
    <t>KH</t>
  </si>
  <si>
    <t>MUDr. Přemysl Sobotka</t>
  </si>
  <si>
    <t>poslanci</t>
  </si>
  <si>
    <t>ODS</t>
  </si>
  <si>
    <t>Ing. Miloš Zeman</t>
  </si>
  <si>
    <t>SPOZ</t>
  </si>
  <si>
    <t>Prof. JUDr. Vladimír Franz</t>
  </si>
  <si>
    <t>Jiří Diensbier</t>
  </si>
  <si>
    <t>senátoři</t>
  </si>
  <si>
    <t>ČSSD</t>
  </si>
  <si>
    <t>Karel Schwarzenberg</t>
  </si>
  <si>
    <t>TOP 09</t>
  </si>
  <si>
    <t>Pořadí prezidentských kandidátů podle počtu získaných hlasů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</si>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</sst>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7">
      <alignment/>
      <protection/>
    </xf>
    <xf numFmtId="164" fontId="1" fillId="0" borderId="0" xfId="17" applyNumberFormat="1">
      <alignment/>
      <protection/>
    </xf>
    <xf numFmtId="10" fontId="1" fillId="0" borderId="0" xfId="17" applyNumberFormat="1">
      <alignment/>
      <protection/>
    </xf>
    <xf numFmtId="164" fontId="2" fillId="0" borderId="1" xfId="17" applyNumberFormat="1" applyFont="1" applyFill="1" applyBorder="1" applyAlignment="1">
      <alignment horizontal="center" vertical="center"/>
      <protection/>
    </xf>
    <xf numFmtId="164" fontId="3" fillId="0" borderId="2" xfId="17" applyNumberFormat="1" applyFont="1" applyFill="1" applyBorder="1" applyAlignment="1">
      <alignment horizontal="center" vertical="center"/>
      <protection/>
    </xf>
    <xf numFmtId="164" fontId="2" fillId="0" borderId="3" xfId="17" applyNumberFormat="1" applyFont="1" applyBorder="1" applyAlignment="1">
      <alignment horizontal="center" vertical="center"/>
      <protection/>
    </xf>
    <xf numFmtId="10" fontId="1" fillId="0" borderId="0" xfId="17" applyNumberFormat="1" applyAlignment="1">
      <alignment vertical="center"/>
      <protection/>
    </xf>
    <xf numFmtId="0" fontId="1" fillId="0" borderId="0" xfId="17" applyAlignment="1">
      <alignment vertical="center"/>
      <protection/>
    </xf>
    <xf numFmtId="164" fontId="1" fillId="0" borderId="4" xfId="17" applyNumberFormat="1" applyFill="1" applyBorder="1">
      <alignment/>
      <protection/>
    </xf>
    <xf numFmtId="164" fontId="4" fillId="0" borderId="5" xfId="17" applyNumberFormat="1" applyFont="1" applyFill="1" applyBorder="1">
      <alignment/>
      <protection/>
    </xf>
    <xf numFmtId="164" fontId="2" fillId="0" borderId="6" xfId="17" applyNumberFormat="1" applyFont="1" applyBorder="1">
      <alignment/>
      <protection/>
    </xf>
    <xf numFmtId="164" fontId="1" fillId="0" borderId="7" xfId="17" applyNumberFormat="1" applyFill="1" applyBorder="1">
      <alignment/>
      <protection/>
    </xf>
    <xf numFmtId="164" fontId="4" fillId="0" borderId="8" xfId="17" applyNumberFormat="1" applyFont="1" applyFill="1" applyBorder="1">
      <alignment/>
      <protection/>
    </xf>
    <xf numFmtId="164" fontId="2" fillId="0" borderId="9" xfId="17" applyNumberFormat="1" applyFont="1" applyBorder="1">
      <alignment/>
      <protection/>
    </xf>
    <xf numFmtId="10" fontId="1" fillId="0" borderId="10" xfId="17" applyNumberFormat="1" applyFont="1" applyFill="1" applyBorder="1">
      <alignment/>
      <protection/>
    </xf>
    <xf numFmtId="10" fontId="4" fillId="0" borderId="11" xfId="17" applyNumberFormat="1" applyFont="1" applyFill="1" applyBorder="1">
      <alignment/>
      <protection/>
    </xf>
    <xf numFmtId="10" fontId="4" fillId="0" borderId="12" xfId="17" applyNumberFormat="1" applyFont="1" applyFill="1" applyBorder="1">
      <alignment/>
      <protection/>
    </xf>
    <xf numFmtId="10" fontId="1" fillId="0" borderId="0" xfId="17" applyNumberFormat="1" applyFont="1">
      <alignment/>
      <protection/>
    </xf>
    <xf numFmtId="0" fontId="1" fillId="0" borderId="0" xfId="17" applyFont="1">
      <alignment/>
      <protection/>
    </xf>
    <xf numFmtId="0" fontId="1" fillId="0" borderId="0" xfId="17" applyFont="1" applyFill="1" applyBorder="1">
      <alignment/>
      <protection/>
    </xf>
    <xf numFmtId="164" fontId="1" fillId="0" borderId="0" xfId="17" applyNumberFormat="1" applyFont="1" applyFill="1">
      <alignment/>
      <protection/>
    </xf>
    <xf numFmtId="164" fontId="1" fillId="0" borderId="0" xfId="17" applyNumberFormat="1" applyFont="1">
      <alignment/>
      <protection/>
    </xf>
    <xf numFmtId="0" fontId="5" fillId="0" borderId="0" xfId="17" applyFont="1" applyFill="1" applyBorder="1" applyAlignment="1">
      <alignment horizontal="left" vertical="center" wrapText="1"/>
      <protection/>
    </xf>
    <xf numFmtId="164" fontId="5" fillId="0" borderId="0" xfId="17" applyNumberFormat="1" applyFont="1" applyFill="1" applyBorder="1" applyAlignment="1">
      <alignment horizontal="left" vertical="center" wrapText="1"/>
      <protection/>
    </xf>
    <xf numFmtId="164" fontId="6" fillId="0" borderId="0" xfId="17" applyNumberFormat="1" applyFont="1" applyFill="1" applyBorder="1" applyAlignment="1">
      <alignment horizontal="left" vertical="center" wrapText="1"/>
      <protection/>
    </xf>
    <xf numFmtId="0" fontId="5" fillId="0" borderId="0" xfId="17" applyFont="1" applyBorder="1" applyAlignment="1">
      <alignment horizontal="left" vertical="center" wrapText="1"/>
      <protection/>
    </xf>
    <xf numFmtId="10" fontId="7" fillId="0" borderId="0" xfId="17" applyNumberFormat="1" applyFont="1" applyBorder="1" applyAlignment="1">
      <alignment horizontal="center" vertical="center" wrapText="1"/>
      <protection/>
    </xf>
    <xf numFmtId="0" fontId="7" fillId="0" borderId="0" xfId="17" applyFont="1" applyAlignment="1">
      <alignment horizontal="left" vertical="center"/>
      <protection/>
    </xf>
    <xf numFmtId="0" fontId="2" fillId="0" borderId="0" xfId="17" applyFont="1" applyBorder="1">
      <alignment/>
      <protection/>
    </xf>
    <xf numFmtId="0" fontId="1" fillId="0" borderId="0" xfId="17" applyFont="1" applyBorder="1">
      <alignment/>
      <protection/>
    </xf>
    <xf numFmtId="164" fontId="1" fillId="0" borderId="0" xfId="17" applyNumberFormat="1" applyFill="1" applyBorder="1">
      <alignment/>
      <protection/>
    </xf>
    <xf numFmtId="164" fontId="4" fillId="0" borderId="0" xfId="17" applyNumberFormat="1" applyFont="1" applyFill="1" applyBorder="1">
      <alignment/>
      <protection/>
    </xf>
    <xf numFmtId="164" fontId="2" fillId="0" borderId="0" xfId="17" applyNumberFormat="1" applyFont="1" applyBorder="1">
      <alignment/>
      <protection/>
    </xf>
    <xf numFmtId="10" fontId="1" fillId="0" borderId="0" xfId="17" applyNumberFormat="1" applyBorder="1">
      <alignment/>
      <protection/>
    </xf>
    <xf numFmtId="0" fontId="2" fillId="0" borderId="0" xfId="17" applyFont="1" applyFill="1" applyBorder="1">
      <alignment/>
      <protection/>
    </xf>
    <xf numFmtId="0" fontId="8" fillId="0" borderId="0" xfId="17" applyFont="1">
      <alignment/>
      <protection/>
    </xf>
    <xf numFmtId="0" fontId="15" fillId="0" borderId="0" xfId="17" applyFont="1" applyBorder="1">
      <alignment/>
      <protection/>
    </xf>
    <xf numFmtId="0" fontId="7" fillId="0" borderId="0" xfId="17" applyFont="1" applyAlignment="1">
      <alignment horizontal="center" vertical="center" wrapText="1"/>
      <protection/>
    </xf>
    <xf numFmtId="0" fontId="1" fillId="0" borderId="13" xfId="17" applyBorder="1" applyAlignment="1">
      <alignment horizontal="center" vertical="center"/>
      <protection/>
    </xf>
    <xf numFmtId="0" fontId="2" fillId="0" borderId="14" xfId="17" applyFont="1" applyBorder="1">
      <alignment/>
      <protection/>
    </xf>
    <xf numFmtId="0" fontId="2" fillId="0" borderId="15" xfId="17" applyFont="1" applyBorder="1">
      <alignment/>
      <protection/>
    </xf>
    <xf numFmtId="0" fontId="2" fillId="0" borderId="16" xfId="17" applyFont="1" applyFill="1" applyBorder="1">
      <alignment/>
      <protection/>
    </xf>
    <xf numFmtId="0" fontId="1" fillId="0" borderId="0" xfId="17" applyFont="1" applyFill="1" applyBorder="1">
      <alignment/>
      <protection/>
    </xf>
    <xf numFmtId="0" fontId="8" fillId="0" borderId="0" xfId="17" applyFont="1" applyBorder="1">
      <alignment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666633"/>
      <rgbColor rgb="00CC0066"/>
      <rgbColor rgb="00008080"/>
      <rgbColor rgb="00C3D69B"/>
      <rgbColor rgb="00878787"/>
      <rgbColor rgb="009999FF"/>
      <rgbColor rgb="007030A0"/>
      <rgbColor rgb="00EBF1DE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DD9C3"/>
      <rgbColor rgb="00FFFF66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747"/>
      <rgbColor rgb="004F81BD"/>
      <rgbColor rgb="00888888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Výsledky 1.kola prezidentských voleb  ve Velkých Pavlovicích podle jednotlivých okrsků</a:t>
            </a:r>
          </a:p>
        </c:rich>
      </c:tx>
      <c:layout>
        <c:manualLayout>
          <c:xMode val="factor"/>
          <c:yMode val="factor"/>
          <c:x val="-0.119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275"/>
          <c:w val="0.7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'výsledky VP'!$B$11:$B$19</c:f>
              <c:strCache>
                <c:ptCount val="9"/>
                <c:pt idx="0">
                  <c:v>MUDr. Zuzana Roithová, MBA</c:v>
                </c:pt>
                <c:pt idx="1">
                  <c:v>Ing. Jan Fischer, CSc.</c:v>
                </c:pt>
                <c:pt idx="2">
                  <c:v>Ing. Jana Bobošíková</c:v>
                </c:pt>
                <c:pt idx="3">
                  <c:v>Taťana Fischerová</c:v>
                </c:pt>
                <c:pt idx="4">
                  <c:v>MUDr. Přemysl Sobotka</c:v>
                </c:pt>
                <c:pt idx="5">
                  <c:v>Ing. Miloš Zeman</c:v>
                </c:pt>
                <c:pt idx="6">
                  <c:v>Prof. JUDr. Vladimír Franz</c:v>
                </c:pt>
                <c:pt idx="7">
                  <c:v>Jiří Diensbier</c:v>
                </c:pt>
                <c:pt idx="8">
                  <c:v>Karel Schwarzenberg</c:v>
                </c:pt>
              </c:strCache>
            </c:strRef>
          </c:cat>
          <c:val>
            <c:numRef>
              <c:f>'výsledky VP'!$E$11:$E$19</c:f>
              <c:numCache>
                <c:ptCount val="9"/>
                <c:pt idx="0">
                  <c:v>42</c:v>
                </c:pt>
                <c:pt idx="1">
                  <c:v>184</c:v>
                </c:pt>
                <c:pt idx="2">
                  <c:v>33</c:v>
                </c:pt>
                <c:pt idx="3">
                  <c:v>39</c:v>
                </c:pt>
                <c:pt idx="4">
                  <c:v>28</c:v>
                </c:pt>
                <c:pt idx="5">
                  <c:v>212</c:v>
                </c:pt>
                <c:pt idx="6">
                  <c:v>69</c:v>
                </c:pt>
                <c:pt idx="7">
                  <c:v>122</c:v>
                </c:pt>
                <c:pt idx="8">
                  <c:v>113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206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'výsledky VP'!$B$11:$B$19</c:f>
              <c:strCache>
                <c:ptCount val="9"/>
                <c:pt idx="0">
                  <c:v>MUDr. Zuzana Roithová, MBA</c:v>
                </c:pt>
                <c:pt idx="1">
                  <c:v>Ing. Jan Fischer, CSc.</c:v>
                </c:pt>
                <c:pt idx="2">
                  <c:v>Ing. Jana Bobošíková</c:v>
                </c:pt>
                <c:pt idx="3">
                  <c:v>Taťana Fischerová</c:v>
                </c:pt>
                <c:pt idx="4">
                  <c:v>MUDr. Přemysl Sobotka</c:v>
                </c:pt>
                <c:pt idx="5">
                  <c:v>Ing. Miloš Zeman</c:v>
                </c:pt>
                <c:pt idx="6">
                  <c:v>Prof. JUDr. Vladimír Franz</c:v>
                </c:pt>
                <c:pt idx="7">
                  <c:v>Jiří Diensbier</c:v>
                </c:pt>
                <c:pt idx="8">
                  <c:v>Karel Schwarzenberg</c:v>
                </c:pt>
              </c:strCache>
            </c:strRef>
          </c:cat>
          <c:val>
            <c:numRef>
              <c:f>'výsledky VP'!$F$11:$F$19</c:f>
              <c:numCache>
                <c:ptCount val="9"/>
                <c:pt idx="0">
                  <c:v>64</c:v>
                </c:pt>
                <c:pt idx="1">
                  <c:v>148</c:v>
                </c:pt>
                <c:pt idx="2">
                  <c:v>29</c:v>
                </c:pt>
                <c:pt idx="3">
                  <c:v>23</c:v>
                </c:pt>
                <c:pt idx="4">
                  <c:v>27</c:v>
                </c:pt>
                <c:pt idx="5">
                  <c:v>190</c:v>
                </c:pt>
                <c:pt idx="6">
                  <c:v>47</c:v>
                </c:pt>
                <c:pt idx="7">
                  <c:v>161</c:v>
                </c:pt>
                <c:pt idx="8">
                  <c:v>128</c:v>
                </c:pt>
              </c:numCache>
            </c:numRef>
          </c:val>
        </c:ser>
        <c:axId val="64147552"/>
        <c:axId val="40457057"/>
      </c:barChart>
      <c:catAx>
        <c:axId val="64147552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457057"/>
        <c:crossesAt val="0"/>
        <c:auto val="1"/>
        <c:lblOffset val="100"/>
        <c:noMultiLvlLbl val="0"/>
      </c:catAx>
      <c:valAx>
        <c:axId val="4045705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4147552"/>
        <c:crossesAt val="1"/>
        <c:crossBetween val="between"/>
        <c:dispUnits/>
      </c:valAx>
      <c:spPr>
        <a:gradFill rotWithShape="1">
          <a:gsLst>
            <a:gs pos="0">
              <a:srgbClr val="C3D69B"/>
            </a:gs>
            <a:gs pos="100000">
              <a:srgbClr val="EBF1DE"/>
            </a:gs>
          </a:gsLst>
          <a:lin ang="2700000" scaled="1"/>
        </a:gradFill>
      </c:spPr>
    </c:plotArea>
    <c:legend>
      <c:legendPos val="r"/>
      <c:layout>
        <c:manualLayout>
          <c:xMode val="edge"/>
          <c:yMode val="edge"/>
          <c:x val="0.755"/>
          <c:y val="0.74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Výsledky 1.kola prezidentských voleb 2013 ve Velkých Pavlovicích</a:t>
            </a:r>
          </a:p>
        </c:rich>
      </c:tx>
      <c:layout>
        <c:manualLayout>
          <c:xMode val="factor"/>
          <c:yMode val="factor"/>
          <c:x val="-0.167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475"/>
          <c:w val="0.7892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66"/>
              </a:solidFill>
            </c:spPr>
          </c:dPt>
          <c:dPt>
            <c:idx val="1"/>
            <c:invertIfNegative val="0"/>
            <c:spPr>
              <a:solidFill>
                <a:srgbClr val="00B0F0"/>
              </a:solidFill>
            </c:spPr>
          </c:dPt>
          <c:dPt>
            <c:idx val="2"/>
            <c:invertIfNegative val="0"/>
            <c:spPr>
              <a:solidFill>
                <a:srgbClr val="FF4747"/>
              </a:solidFill>
            </c:spPr>
          </c:dPt>
          <c:dPt>
            <c:idx val="3"/>
            <c:invertIfNegative val="0"/>
            <c:spPr>
              <a:solidFill>
                <a:srgbClr val="7030A0"/>
              </a:solidFill>
            </c:spPr>
          </c:dPt>
          <c:dPt>
            <c:idx val="4"/>
            <c:invertIfNegative val="0"/>
            <c:spPr>
              <a:solidFill>
                <a:srgbClr val="002060"/>
              </a:solidFill>
            </c:spPr>
          </c:dPt>
          <c:dPt>
            <c:idx val="5"/>
            <c:invertIfNegative val="0"/>
            <c:spPr>
              <a:solidFill>
                <a:srgbClr val="666633"/>
              </a:solidFill>
            </c:spPr>
          </c:dPt>
          <c:dPt>
            <c:idx val="6"/>
            <c:invertIfNegative val="0"/>
            <c:spPr>
              <a:solidFill>
                <a:srgbClr val="00CC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CC00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'výsledky VP'!$B$11:$B$19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'výsledky VP'!$G$11:$G$19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8569194"/>
        <c:axId val="55796155"/>
      </c:barChart>
      <c:catAx>
        <c:axId val="28569194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796155"/>
        <c:crossesAt val="0"/>
        <c:auto val="1"/>
        <c:lblOffset val="100"/>
        <c:noMultiLvlLbl val="0"/>
      </c:catAx>
      <c:valAx>
        <c:axId val="55796155"/>
        <c:scaling>
          <c:orientation val="minMax"/>
        </c:scaling>
        <c:axPos val="l"/>
        <c:majorGridlines>
          <c:spPr>
            <a:ln w="12700">
              <a:solidFill>
                <a:srgbClr val="888888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69194"/>
        <c:crossesAt val="1"/>
        <c:crossBetween val="between"/>
        <c:dispUnits/>
      </c:valAx>
      <c:spPr>
        <a:gradFill rotWithShape="1">
          <a:gsLst>
            <a:gs pos="0">
              <a:srgbClr val="FCD5B5"/>
            </a:gs>
            <a:gs pos="100000">
              <a:srgbClr val="DBEEF4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2675"/>
          <c:y val="0.2285"/>
        </c:manualLayout>
      </c:layout>
      <c:overlay val="0"/>
      <c:spPr>
        <a:solidFill>
          <a:srgbClr val="DDD9C3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Výsledky 1.kola prezidentských voleb 2013 ve Velkých Pavlovicích</a:t>
            </a:r>
          </a:p>
        </c:rich>
      </c:tx>
      <c:layout>
        <c:manualLayout>
          <c:xMode val="factor"/>
          <c:yMode val="factor"/>
          <c:x val="-0.167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405"/>
          <c:w val="0.76875"/>
          <c:h val="0.6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FF4747"/>
              </a:solidFill>
            </c:spPr>
          </c:dPt>
          <c:dPt>
            <c:idx val="3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rgbClr val="002060"/>
              </a:solidFill>
            </c:spPr>
          </c:dPt>
          <c:dPt>
            <c:idx val="5"/>
            <c:spPr>
              <a:solidFill>
                <a:srgbClr val="666633"/>
              </a:solidFill>
            </c:spPr>
          </c:dPt>
          <c:dPt>
            <c:idx val="6"/>
            <c:spPr>
              <a:solidFill>
                <a:srgbClr val="00CC00"/>
              </a:solidFill>
            </c:spPr>
          </c:dPt>
          <c:dPt>
            <c:idx val="7"/>
            <c:spPr>
              <a:solidFill>
                <a:srgbClr val="FF9900"/>
              </a:solidFill>
            </c:spPr>
          </c:dPt>
          <c:dPt>
            <c:idx val="8"/>
            <c:spPr>
              <a:solidFill>
                <a:srgbClr val="CC00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'výsledky VP'!$B$11:$B$19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'výsledky VP'!$G$11:$G$19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28575</xdr:rowOff>
    </xdr:from>
    <xdr:to>
      <xdr:col>22</xdr:col>
      <xdr:colOff>123825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533400" y="190500"/>
        <a:ext cx="134207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25</xdr:col>
      <xdr:colOff>333375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85725" y="161925"/>
        <a:ext cx="159639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25</xdr:col>
      <xdr:colOff>266700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15954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0" sqref="H10"/>
    </sheetView>
  </sheetViews>
  <sheetFormatPr defaultColWidth="9.140625" defaultRowHeight="12.75"/>
  <cols>
    <col min="1" max="1" width="10.7109375" style="1" customWidth="1"/>
    <col min="2" max="2" width="30.421875" style="1" customWidth="1"/>
    <col min="3" max="3" width="17.421875" style="2" customWidth="1"/>
    <col min="4" max="4" width="20.28125" style="2" customWidth="1"/>
    <col min="5" max="5" width="17.00390625" style="2" customWidth="1"/>
    <col min="6" max="6" width="17.00390625" style="3" customWidth="1"/>
    <col min="7" max="7" width="19.57421875" style="1" customWidth="1"/>
    <col min="8" max="8" width="11.28125" style="1" customWidth="1"/>
    <col min="9" max="16384" width="9.421875" style="1" customWidth="1"/>
  </cols>
  <sheetData>
    <row r="1" spans="1:6" s="8" customFormat="1" ht="24" customHeight="1">
      <c r="A1" s="39"/>
      <c r="B1" s="39"/>
      <c r="C1" s="4" t="s">
        <v>0</v>
      </c>
      <c r="D1" s="5" t="s">
        <v>1</v>
      </c>
      <c r="E1" s="6" t="s">
        <v>2</v>
      </c>
      <c r="F1" s="7"/>
    </row>
    <row r="2" spans="1:5" ht="19.5" customHeight="1">
      <c r="A2" s="40" t="s">
        <v>3</v>
      </c>
      <c r="B2" s="40"/>
      <c r="C2" s="9">
        <v>1314</v>
      </c>
      <c r="D2" s="10">
        <v>1197</v>
      </c>
      <c r="E2" s="11">
        <f>C2+D2</f>
        <v>2511</v>
      </c>
    </row>
    <row r="3" spans="1:5" ht="19.5" customHeight="1">
      <c r="A3" s="41" t="s">
        <v>4</v>
      </c>
      <c r="B3" s="41"/>
      <c r="C3" s="12">
        <v>843</v>
      </c>
      <c r="D3" s="13">
        <v>820</v>
      </c>
      <c r="E3" s="14">
        <f>C3+D3</f>
        <v>1663</v>
      </c>
    </row>
    <row r="4" spans="1:5" ht="19.5" customHeight="1">
      <c r="A4" s="41" t="s">
        <v>5</v>
      </c>
      <c r="B4" s="41"/>
      <c r="C4" s="12">
        <v>843</v>
      </c>
      <c r="D4" s="13">
        <v>820</v>
      </c>
      <c r="E4" s="14">
        <f>C4+D4</f>
        <v>1663</v>
      </c>
    </row>
    <row r="5" spans="1:5" ht="19.5" customHeight="1">
      <c r="A5" s="41" t="s">
        <v>6</v>
      </c>
      <c r="B5" s="41"/>
      <c r="C5" s="12">
        <v>842</v>
      </c>
      <c r="D5" s="13">
        <v>817</v>
      </c>
      <c r="E5" s="14">
        <f>C5+D5</f>
        <v>1659</v>
      </c>
    </row>
    <row r="6" spans="1:6" s="19" customFormat="1" ht="24.75" customHeight="1">
      <c r="A6" s="42" t="s">
        <v>7</v>
      </c>
      <c r="B6" s="42"/>
      <c r="C6" s="15">
        <f>C3/C2</f>
        <v>0.6415525114155252</v>
      </c>
      <c r="D6" s="16">
        <f>D3/D2</f>
        <v>0.6850459482038429</v>
      </c>
      <c r="E6" s="17">
        <f>E3/E2</f>
        <v>0.6622859418558343</v>
      </c>
      <c r="F6" s="18"/>
    </row>
    <row r="7" spans="1:6" s="19" customFormat="1" ht="14.25">
      <c r="A7" s="43"/>
      <c r="B7" s="43"/>
      <c r="C7" s="21"/>
      <c r="D7" s="21"/>
      <c r="E7" s="22"/>
      <c r="F7" s="18"/>
    </row>
    <row r="8" spans="1:6" s="19" customFormat="1" ht="14.25">
      <c r="A8" s="43"/>
      <c r="B8" s="43"/>
      <c r="C8" s="21">
        <f>C5-SUM(E11:E19)</f>
        <v>0</v>
      </c>
      <c r="D8" s="21">
        <f>D5-SUM(F11:F19)</f>
        <v>0</v>
      </c>
      <c r="E8" s="22">
        <f>E5-SUM(G11:G19)</f>
        <v>0</v>
      </c>
      <c r="F8" s="18"/>
    </row>
    <row r="9" spans="1:6" s="19" customFormat="1" ht="14.25">
      <c r="A9" s="20"/>
      <c r="B9" s="20"/>
      <c r="C9" s="21"/>
      <c r="D9" s="21"/>
      <c r="E9" s="22"/>
      <c r="F9" s="18"/>
    </row>
    <row r="10" spans="1:8" s="28" customFormat="1" ht="27.75" customHeight="1">
      <c r="A10" s="23" t="s">
        <v>8</v>
      </c>
      <c r="B10" s="23" t="s">
        <v>9</v>
      </c>
      <c r="C10" s="23" t="s">
        <v>10</v>
      </c>
      <c r="D10" s="23" t="s">
        <v>11</v>
      </c>
      <c r="E10" s="24" t="s">
        <v>0</v>
      </c>
      <c r="F10" s="25" t="s">
        <v>1</v>
      </c>
      <c r="G10" s="26" t="s">
        <v>2</v>
      </c>
      <c r="H10" s="27" t="s">
        <v>12</v>
      </c>
    </row>
    <row r="11" spans="1:8" ht="20.25" customHeight="1">
      <c r="A11" s="29">
        <v>1</v>
      </c>
      <c r="B11" s="29" t="s">
        <v>13</v>
      </c>
      <c r="C11" s="30" t="s">
        <v>14</v>
      </c>
      <c r="D11" s="30" t="s">
        <v>15</v>
      </c>
      <c r="E11" s="31">
        <v>42</v>
      </c>
      <c r="F11" s="32">
        <v>64</v>
      </c>
      <c r="G11" s="33">
        <f>E11+F11</f>
        <v>106</v>
      </c>
      <c r="H11" s="34">
        <f aca="true" t="shared" si="0" ref="H11:H19">G11/$E$5</f>
        <v>0.06389391199517781</v>
      </c>
    </row>
    <row r="12" spans="1:8" ht="20.25" customHeight="1">
      <c r="A12" s="29">
        <v>2</v>
      </c>
      <c r="B12" s="29" t="s">
        <v>16</v>
      </c>
      <c r="C12" s="30" t="s">
        <v>14</v>
      </c>
      <c r="D12" s="30" t="s">
        <v>17</v>
      </c>
      <c r="E12" s="31">
        <v>184</v>
      </c>
      <c r="F12" s="32">
        <v>148</v>
      </c>
      <c r="G12" s="33">
        <f>E12+F12</f>
        <v>332</v>
      </c>
      <c r="H12" s="34">
        <f t="shared" si="0"/>
        <v>0.2001205545509343</v>
      </c>
    </row>
    <row r="13" spans="1:8" ht="20.25" customHeight="1">
      <c r="A13" s="29">
        <v>3</v>
      </c>
      <c r="B13" s="29" t="s">
        <v>18</v>
      </c>
      <c r="C13" s="30" t="s">
        <v>14</v>
      </c>
      <c r="D13" s="30" t="s">
        <v>19</v>
      </c>
      <c r="E13" s="31">
        <v>33</v>
      </c>
      <c r="F13" s="32">
        <v>29</v>
      </c>
      <c r="G13" s="33">
        <f>E13+F13</f>
        <v>62</v>
      </c>
      <c r="H13" s="34">
        <f t="shared" si="0"/>
        <v>0.037371910789632305</v>
      </c>
    </row>
    <row r="14" spans="1:8" ht="20.25" customHeight="1">
      <c r="A14" s="29">
        <v>4</v>
      </c>
      <c r="B14" s="35" t="s">
        <v>20</v>
      </c>
      <c r="C14" s="20" t="s">
        <v>14</v>
      </c>
      <c r="D14" s="20" t="s">
        <v>21</v>
      </c>
      <c r="E14" s="31">
        <v>39</v>
      </c>
      <c r="F14" s="32">
        <v>23</v>
      </c>
      <c r="G14" s="33">
        <f>E14+F14</f>
        <v>62</v>
      </c>
      <c r="H14" s="34">
        <f t="shared" si="0"/>
        <v>0.037371910789632305</v>
      </c>
    </row>
    <row r="15" spans="1:8" ht="20.25" customHeight="1">
      <c r="A15" s="29">
        <v>5</v>
      </c>
      <c r="B15" s="35" t="s">
        <v>22</v>
      </c>
      <c r="C15" s="20" t="s">
        <v>23</v>
      </c>
      <c r="D15" s="20" t="s">
        <v>24</v>
      </c>
      <c r="E15" s="31">
        <v>28</v>
      </c>
      <c r="F15" s="32">
        <v>27</v>
      </c>
      <c r="G15" s="33">
        <f>E15+F15</f>
        <v>55</v>
      </c>
      <c r="H15" s="34">
        <f t="shared" si="0"/>
        <v>0.033152501506931886</v>
      </c>
    </row>
    <row r="16" spans="1:8" ht="20.25" customHeight="1">
      <c r="A16" s="29">
        <v>6</v>
      </c>
      <c r="B16" s="35" t="s">
        <v>25</v>
      </c>
      <c r="C16" s="20" t="s">
        <v>14</v>
      </c>
      <c r="D16" s="20" t="s">
        <v>26</v>
      </c>
      <c r="E16" s="31">
        <v>212</v>
      </c>
      <c r="F16" s="32">
        <v>190</v>
      </c>
      <c r="G16" s="33">
        <f>E16+F16</f>
        <v>402</v>
      </c>
      <c r="H16" s="34">
        <f t="shared" si="0"/>
        <v>0.2423146473779385</v>
      </c>
    </row>
    <row r="17" spans="1:8" ht="20.25" customHeight="1">
      <c r="A17" s="29">
        <v>7</v>
      </c>
      <c r="B17" s="35" t="s">
        <v>27</v>
      </c>
      <c r="C17" s="20" t="s">
        <v>14</v>
      </c>
      <c r="D17" s="20" t="s">
        <v>17</v>
      </c>
      <c r="E17" s="31">
        <v>69</v>
      </c>
      <c r="F17" s="32">
        <v>47</v>
      </c>
      <c r="G17" s="33">
        <f>E17+F17</f>
        <v>116</v>
      </c>
      <c r="H17" s="34">
        <f t="shared" si="0"/>
        <v>0.0699216395418927</v>
      </c>
    </row>
    <row r="18" spans="1:8" ht="20.25" customHeight="1">
      <c r="A18" s="29">
        <v>8</v>
      </c>
      <c r="B18" s="35" t="s">
        <v>28</v>
      </c>
      <c r="C18" s="20" t="s">
        <v>29</v>
      </c>
      <c r="D18" s="20" t="s">
        <v>30</v>
      </c>
      <c r="E18" s="31">
        <v>122</v>
      </c>
      <c r="F18" s="32">
        <v>161</v>
      </c>
      <c r="G18" s="33">
        <f>E18+F18</f>
        <v>283</v>
      </c>
      <c r="H18" s="34">
        <f t="shared" si="0"/>
        <v>0.17058468957203135</v>
      </c>
    </row>
    <row r="19" spans="1:8" ht="20.25" customHeight="1">
      <c r="A19" s="29">
        <v>9</v>
      </c>
      <c r="B19" s="35" t="s">
        <v>31</v>
      </c>
      <c r="C19" s="20" t="s">
        <v>23</v>
      </c>
      <c r="D19" s="20" t="s">
        <v>32</v>
      </c>
      <c r="E19" s="31">
        <v>113</v>
      </c>
      <c r="F19" s="32">
        <v>128</v>
      </c>
      <c r="G19" s="33">
        <f>E19+F19</f>
        <v>241</v>
      </c>
      <c r="H19" s="34">
        <f t="shared" si="0"/>
        <v>0.14526823387582882</v>
      </c>
    </row>
  </sheetData>
  <sheetProtection selectLockedCells="1" selectUnlockedCells="1"/>
  <mergeCells count="8"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39" sqref="N39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30.421875" style="1" customWidth="1"/>
    <col min="4" max="4" width="11.8515625" style="1" customWidth="1"/>
    <col min="5" max="5" width="12.8515625" style="1" customWidth="1"/>
    <col min="6" max="7" width="10.8515625" style="1" customWidth="1"/>
    <col min="8" max="8" width="11.57421875" style="1" customWidth="1"/>
    <col min="9" max="16384" width="9.421875" style="1" customWidth="1"/>
  </cols>
  <sheetData>
    <row r="1" spans="1:10" ht="23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36"/>
    </row>
    <row r="3" s="37" customFormat="1" ht="15"/>
    <row r="4" spans="1:9" s="28" customFormat="1" ht="27.75" customHeight="1">
      <c r="A4" s="23" t="s">
        <v>34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0</v>
      </c>
      <c r="G4" s="25" t="s">
        <v>1</v>
      </c>
      <c r="H4" s="26" t="s">
        <v>2</v>
      </c>
      <c r="I4" s="38" t="s">
        <v>12</v>
      </c>
    </row>
    <row r="5" spans="1:9" ht="20.25" customHeight="1">
      <c r="A5" s="30">
        <v>1</v>
      </c>
      <c r="B5" s="29">
        <v>6</v>
      </c>
      <c r="C5" s="35" t="s">
        <v>25</v>
      </c>
      <c r="D5" s="20" t="s">
        <v>14</v>
      </c>
      <c r="E5" s="20" t="s">
        <v>26</v>
      </c>
      <c r="F5" s="31">
        <v>212</v>
      </c>
      <c r="G5" s="32">
        <v>190</v>
      </c>
      <c r="H5" s="33">
        <f aca="true" t="shared" si="0" ref="H5:H13">F5+G5</f>
        <v>402</v>
      </c>
      <c r="I5" s="3" t="e">
        <f>#N/A</f>
        <v>#N/A</v>
      </c>
    </row>
    <row r="6" spans="1:9" ht="20.25" customHeight="1">
      <c r="A6" s="30">
        <v>2</v>
      </c>
      <c r="B6" s="29">
        <v>2</v>
      </c>
      <c r="C6" s="29" t="s">
        <v>16</v>
      </c>
      <c r="D6" s="30" t="s">
        <v>14</v>
      </c>
      <c r="E6" s="30" t="s">
        <v>17</v>
      </c>
      <c r="F6" s="31">
        <v>184</v>
      </c>
      <c r="G6" s="32">
        <v>148</v>
      </c>
      <c r="H6" s="33">
        <f t="shared" si="0"/>
        <v>332</v>
      </c>
      <c r="I6" s="3" t="e">
        <f>#N/A</f>
        <v>#N/A</v>
      </c>
    </row>
    <row r="7" spans="1:9" ht="20.25" customHeight="1">
      <c r="A7" s="30">
        <v>3</v>
      </c>
      <c r="B7" s="29">
        <v>8</v>
      </c>
      <c r="C7" s="35" t="s">
        <v>28</v>
      </c>
      <c r="D7" s="20" t="s">
        <v>29</v>
      </c>
      <c r="E7" s="20" t="s">
        <v>30</v>
      </c>
      <c r="F7" s="31">
        <v>122</v>
      </c>
      <c r="G7" s="32">
        <v>161</v>
      </c>
      <c r="H7" s="33">
        <f t="shared" si="0"/>
        <v>283</v>
      </c>
      <c r="I7" s="3" t="e">
        <f>#N/A</f>
        <v>#N/A</v>
      </c>
    </row>
    <row r="8" spans="1:9" ht="20.25" customHeight="1">
      <c r="A8" s="30">
        <v>4</v>
      </c>
      <c r="B8" s="29">
        <v>9</v>
      </c>
      <c r="C8" s="35" t="s">
        <v>31</v>
      </c>
      <c r="D8" s="20" t="s">
        <v>23</v>
      </c>
      <c r="E8" s="20" t="s">
        <v>32</v>
      </c>
      <c r="F8" s="31">
        <v>113</v>
      </c>
      <c r="G8" s="32">
        <v>128</v>
      </c>
      <c r="H8" s="33">
        <f t="shared" si="0"/>
        <v>241</v>
      </c>
      <c r="I8" s="3" t="e">
        <f>#N/A</f>
        <v>#N/A</v>
      </c>
    </row>
    <row r="9" spans="1:9" ht="20.25" customHeight="1">
      <c r="A9" s="30">
        <v>5</v>
      </c>
      <c r="B9" s="29">
        <v>7</v>
      </c>
      <c r="C9" s="35" t="s">
        <v>27</v>
      </c>
      <c r="D9" s="20" t="s">
        <v>14</v>
      </c>
      <c r="E9" s="20" t="s">
        <v>17</v>
      </c>
      <c r="F9" s="31">
        <v>69</v>
      </c>
      <c r="G9" s="32">
        <v>47</v>
      </c>
      <c r="H9" s="33">
        <f t="shared" si="0"/>
        <v>116</v>
      </c>
      <c r="I9" s="3" t="e">
        <f>#N/A</f>
        <v>#N/A</v>
      </c>
    </row>
    <row r="10" spans="1:9" ht="20.25" customHeight="1">
      <c r="A10" s="30">
        <v>6</v>
      </c>
      <c r="B10" s="29">
        <v>1</v>
      </c>
      <c r="C10" s="29" t="s">
        <v>13</v>
      </c>
      <c r="D10" s="30" t="s">
        <v>14</v>
      </c>
      <c r="E10" s="30" t="s">
        <v>15</v>
      </c>
      <c r="F10" s="31">
        <v>42</v>
      </c>
      <c r="G10" s="32">
        <v>64</v>
      </c>
      <c r="H10" s="33">
        <f t="shared" si="0"/>
        <v>106</v>
      </c>
      <c r="I10" s="3" t="e">
        <f>#N/A</f>
        <v>#N/A</v>
      </c>
    </row>
    <row r="11" spans="1:9" ht="20.25" customHeight="1">
      <c r="A11" s="30">
        <v>7</v>
      </c>
      <c r="B11" s="29">
        <v>3</v>
      </c>
      <c r="C11" s="29" t="s">
        <v>18</v>
      </c>
      <c r="D11" s="30" t="s">
        <v>14</v>
      </c>
      <c r="E11" s="30" t="s">
        <v>19</v>
      </c>
      <c r="F11" s="31">
        <v>33</v>
      </c>
      <c r="G11" s="32">
        <v>29</v>
      </c>
      <c r="H11" s="33">
        <f t="shared" si="0"/>
        <v>62</v>
      </c>
      <c r="I11" s="3" t="e">
        <f>#N/A</f>
        <v>#N/A</v>
      </c>
    </row>
    <row r="12" spans="1:9" ht="20.25" customHeight="1">
      <c r="A12" s="30">
        <v>8</v>
      </c>
      <c r="B12" s="29">
        <v>4</v>
      </c>
      <c r="C12" s="35" t="s">
        <v>20</v>
      </c>
      <c r="D12" s="20" t="s">
        <v>14</v>
      </c>
      <c r="E12" s="20" t="s">
        <v>21</v>
      </c>
      <c r="F12" s="31">
        <v>39</v>
      </c>
      <c r="G12" s="32">
        <v>23</v>
      </c>
      <c r="H12" s="33">
        <f t="shared" si="0"/>
        <v>62</v>
      </c>
      <c r="I12" s="3" t="e">
        <f>#N/A</f>
        <v>#N/A</v>
      </c>
    </row>
    <row r="13" spans="1:9" ht="20.25" customHeight="1">
      <c r="A13" s="30">
        <v>9</v>
      </c>
      <c r="B13" s="29">
        <v>5</v>
      </c>
      <c r="C13" s="35" t="s">
        <v>22</v>
      </c>
      <c r="D13" s="20" t="s">
        <v>23</v>
      </c>
      <c r="E13" s="20" t="s">
        <v>24</v>
      </c>
      <c r="F13" s="31">
        <v>28</v>
      </c>
      <c r="G13" s="32">
        <v>27</v>
      </c>
      <c r="H13" s="33">
        <f t="shared" si="0"/>
        <v>55</v>
      </c>
      <c r="I13" s="3" t="e">
        <f>#N/A</f>
        <v>#N/A</v>
      </c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